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140" windowWidth="15570" windowHeight="8250"/>
  </bookViews>
  <sheets>
    <sheet name="ART. 22 CO. 5" sheetId="9" r:id="rId1"/>
  </sheets>
  <calcPr calcId="144525"/>
</workbook>
</file>

<file path=xl/calcChain.xml><?xml version="1.0" encoding="utf-8"?>
<calcChain xmlns="http://schemas.openxmlformats.org/spreadsheetml/2006/main">
  <c r="I24" i="9"/>
  <c r="K15" l="1"/>
  <c r="L15" l="1"/>
  <c r="M15" s="1"/>
  <c r="J14" l="1"/>
  <c r="H14"/>
  <c r="H15"/>
  <c r="L16"/>
  <c r="I6"/>
  <c r="I17" s="1"/>
  <c r="L5"/>
  <c r="M5" s="1"/>
  <c r="M3"/>
</calcChain>
</file>

<file path=xl/sharedStrings.xml><?xml version="1.0" encoding="utf-8"?>
<sst xmlns="http://schemas.openxmlformats.org/spreadsheetml/2006/main" count="100" uniqueCount="66">
  <si>
    <t>LOMBARDIA</t>
  </si>
  <si>
    <t>MILANO</t>
  </si>
  <si>
    <t>LEGNANO</t>
  </si>
  <si>
    <t>ORDINARI</t>
  </si>
  <si>
    <t>CAMPANIA</t>
  </si>
  <si>
    <t>JESI</t>
  </si>
  <si>
    <t>ANCONA</t>
  </si>
  <si>
    <t>MARCHE</t>
  </si>
  <si>
    <t>Ente Locale</t>
  </si>
  <si>
    <t>Provincia</t>
  </si>
  <si>
    <t>Regione</t>
  </si>
  <si>
    <t>Posti da bando</t>
  </si>
  <si>
    <t>Categoria</t>
  </si>
  <si>
    <t xml:space="preserve">Costo complessivo </t>
  </si>
  <si>
    <t>Cofinanziamento</t>
  </si>
  <si>
    <t>Contributo</t>
  </si>
  <si>
    <t>Variazione richiesta</t>
  </si>
  <si>
    <t>Nuova capienza</t>
  </si>
  <si>
    <t>Nuovo costo complessivo</t>
  </si>
  <si>
    <t>Nuovo cofinanziamento</t>
  </si>
  <si>
    <t>Nuovo importo contributo</t>
  </si>
  <si>
    <t>TOSCANA</t>
  </si>
  <si>
    <t>FABBRICHE DI VERGEMOLI</t>
  </si>
  <si>
    <t>LUCCA</t>
  </si>
  <si>
    <t>PUTIGNANO</t>
  </si>
  <si>
    <t>BARI</t>
  </si>
  <si>
    <t>PUGLIA</t>
  </si>
  <si>
    <t>UNIONE DEI COMUNI DI MONTE CONTESSA</t>
  </si>
  <si>
    <t>CATANZARO</t>
  </si>
  <si>
    <t>CALABRIA</t>
  </si>
  <si>
    <t>BOLOGNA</t>
  </si>
  <si>
    <t>EMILIA ROMAGNA</t>
  </si>
  <si>
    <t>MSNA</t>
  </si>
  <si>
    <t>PADOVA</t>
  </si>
  <si>
    <t>VENETO</t>
  </si>
  <si>
    <t>NUOVO CIRCONDARIO IMOLESE</t>
  </si>
  <si>
    <t>C.I.S.S. PINEROLO</t>
  </si>
  <si>
    <t>TORINO</t>
  </si>
  <si>
    <t>PIEMONTE</t>
  </si>
  <si>
    <t>SALERNO</t>
  </si>
  <si>
    <t xml:space="preserve">CO.PRO.SOL.                          (EX MANTOVA PROV.) </t>
  </si>
  <si>
    <t>MANTOVA</t>
  </si>
  <si>
    <t>FERRARA</t>
  </si>
  <si>
    <t>OFFERTA SOCIALE, VIMERCATE</t>
  </si>
  <si>
    <t>MONZA BRIANZA</t>
  </si>
  <si>
    <t>Articolo 22, comma 5, Linee Guida allegate al DM 10 agosto 2016 - Aumento posti complessivi del progetto</t>
  </si>
  <si>
    <t>Articolo 22, comma 5, Linee Guida allegate al DM 10 agosto 2016 - Diminuzione posti complessivi del progetto</t>
  </si>
  <si>
    <t>TRIESTE</t>
  </si>
  <si>
    <t xml:space="preserve">FRIULI VENEZIA GIULIA </t>
  </si>
  <si>
    <t>ROCCA D'EVANDRO</t>
  </si>
  <si>
    <t>CASERTA</t>
  </si>
  <si>
    <t>JELSI</t>
  </si>
  <si>
    <t>CAMPOBASSO</t>
  </si>
  <si>
    <t>MOLISE</t>
  </si>
  <si>
    <t>*ARGENTA</t>
  </si>
  <si>
    <t>*ATENA LUCANA</t>
  </si>
  <si>
    <t>Nuova capienza autorizzata</t>
  </si>
  <si>
    <t>Nuovo costo complessivo annuale</t>
  </si>
  <si>
    <t>Nuovo cofinanziamento annuale</t>
  </si>
  <si>
    <t>Nuovo importo contributo annuale</t>
  </si>
  <si>
    <t xml:space="preserve">Costo complessivo annuale </t>
  </si>
  <si>
    <t xml:space="preserve">Cofinanziamento annuale </t>
  </si>
  <si>
    <t>Contributo annuale</t>
  </si>
  <si>
    <t>TOTALE</t>
  </si>
  <si>
    <t>In considerazione che per l'annualità 2017 le variazioni di capacità sono autorizzate a decorrere dal 1 luglio 2017, il relativo finanziamento per tale annualità sarà calcolato in dodicesimi sulla base del nuovo contributo annuale assegnato.</t>
  </si>
  <si>
    <r>
      <rPr>
        <b/>
        <sz val="12"/>
        <rFont val="Calibri"/>
        <family val="2"/>
      </rPr>
      <t xml:space="preserve">*comune di Argenta: chiesto aumento di n. 20 posti. Esaminata la documentazione delle strutture e sentito il parere del Servizio Centrale se ne autorizzano n.17.                                                                                                                                                                                   *comune di Atena Lucana: chiesto aumento di n. 13 posti. Esaminata la documentazione delle strutture e sentito il parere del Servizio Centrale se ne autorizzano n.11.         </t>
    </r>
    <r>
      <rPr>
        <b/>
        <sz val="11"/>
        <rFont val="Calibri"/>
        <family val="2"/>
      </rPr>
      <t xml:space="preserve">                          </t>
    </r>
  </si>
</sst>
</file>

<file path=xl/styles.xml><?xml version="1.0" encoding="utf-8"?>
<styleSheet xmlns="http://schemas.openxmlformats.org/spreadsheetml/2006/main">
  <numFmts count="3">
    <numFmt numFmtId="7" formatCode="&quot;€&quot;\ #,##0.00;\-&quot;€&quot;\ #,##0.00"/>
    <numFmt numFmtId="43" formatCode="_-* #,##0.00_-;\-* #,##0.00_-;_-* &quot;-&quot;??_-;_-@_-"/>
    <numFmt numFmtId="164" formatCode="&quot;€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164" fontId="5" fillId="2" borderId="3" xfId="2" applyNumberFormat="1" applyFont="1" applyFill="1" applyBorder="1" applyAlignment="1">
      <alignment horizontal="right" vertical="center" wrapText="1"/>
    </xf>
    <xf numFmtId="164" fontId="5" fillId="2" borderId="3" xfId="1" applyNumberFormat="1" applyFont="1" applyFill="1" applyBorder="1" applyAlignment="1">
      <alignment horizontal="right" vertical="center" wrapText="1"/>
    </xf>
    <xf numFmtId="164" fontId="5" fillId="2" borderId="3" xfId="3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164" fontId="5" fillId="2" borderId="3" xfId="2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14" fontId="5" fillId="2" borderId="3" xfId="0" applyNumberFormat="1" applyFont="1" applyFill="1" applyBorder="1" applyAlignment="1">
      <alignment horizontal="left" vertical="center" wrapText="1"/>
    </xf>
    <xf numFmtId="0" fontId="2" fillId="0" borderId="0" xfId="0" applyFont="1"/>
    <xf numFmtId="1" fontId="5" fillId="2" borderId="3" xfId="0" applyNumberFormat="1" applyFont="1" applyFill="1" applyBorder="1" applyAlignment="1">
      <alignment horizontal="center" vertical="center"/>
    </xf>
    <xf numFmtId="12" fontId="5" fillId="2" borderId="3" xfId="0" applyNumberFormat="1" applyFont="1" applyFill="1" applyBorder="1" applyAlignment="1">
      <alignment horizontal="center" vertical="center"/>
    </xf>
    <xf numFmtId="12" fontId="5" fillId="2" borderId="3" xfId="0" applyNumberFormat="1" applyFont="1" applyFill="1" applyBorder="1" applyAlignment="1">
      <alignment horizontal="left" vertical="center"/>
    </xf>
    <xf numFmtId="12" fontId="5" fillId="2" borderId="3" xfId="0" applyNumberFormat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164" fontId="7" fillId="3" borderId="5" xfId="2" applyNumberFormat="1" applyFont="1" applyFill="1" applyBorder="1" applyAlignment="1">
      <alignment horizontal="center" vertical="center" wrapText="1"/>
    </xf>
    <xf numFmtId="164" fontId="7" fillId="3" borderId="5" xfId="1" applyNumberFormat="1" applyFont="1" applyFill="1" applyBorder="1" applyAlignment="1">
      <alignment horizontal="center" vertical="center" wrapText="1"/>
    </xf>
    <xf numFmtId="164" fontId="7" fillId="3" borderId="6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>
      <alignment horizontal="left" vertical="center" wrapText="1"/>
    </xf>
    <xf numFmtId="12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4" borderId="3" xfId="1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4" fillId="4" borderId="3" xfId="0" applyNumberFormat="1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1" xfId="1" applyNumberFormat="1" applyFont="1" applyFill="1" applyBorder="1" applyAlignment="1">
      <alignment horizontal="left" vertical="center" wrapText="1"/>
    </xf>
    <xf numFmtId="1" fontId="4" fillId="4" borderId="3" xfId="1" applyNumberFormat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>
      <alignment horizontal="center" vertical="center" wrapText="1"/>
    </xf>
    <xf numFmtId="164" fontId="4" fillId="4" borderId="3" xfId="2" applyNumberFormat="1" applyFont="1" applyFill="1" applyBorder="1" applyAlignment="1">
      <alignment horizontal="right" vertical="center" wrapText="1"/>
    </xf>
    <xf numFmtId="164" fontId="4" fillId="4" borderId="3" xfId="1" applyNumberFormat="1" applyFont="1" applyFill="1" applyBorder="1" applyAlignment="1">
      <alignment horizontal="right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64" fontId="7" fillId="3" borderId="3" xfId="2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right" vertical="center" wrapText="1"/>
    </xf>
    <xf numFmtId="164" fontId="5" fillId="2" borderId="9" xfId="2" applyNumberFormat="1" applyFont="1" applyFill="1" applyBorder="1" applyAlignment="1">
      <alignment horizontal="right" vertical="center" wrapText="1"/>
    </xf>
    <xf numFmtId="164" fontId="5" fillId="2" borderId="9" xfId="3" applyNumberFormat="1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left" vertical="center"/>
    </xf>
    <xf numFmtId="1" fontId="10" fillId="2" borderId="9" xfId="0" applyNumberFormat="1" applyFont="1" applyFill="1" applyBorder="1" applyAlignment="1">
      <alignment horizontal="center" vertical="center"/>
    </xf>
    <xf numFmtId="0" fontId="0" fillId="0" borderId="3" xfId="0" applyBorder="1"/>
    <xf numFmtId="7" fontId="11" fillId="2" borderId="3" xfId="0" applyNumberFormat="1" applyFont="1" applyFill="1" applyBorder="1" applyAlignment="1">
      <alignment vertical="center"/>
    </xf>
    <xf numFmtId="7" fontId="11" fillId="2" borderId="2" xfId="0" applyNumberFormat="1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164" fontId="11" fillId="2" borderId="9" xfId="0" applyNumberFormat="1" applyFont="1" applyFill="1" applyBorder="1" applyAlignment="1">
      <alignment horizontal="right" vertical="center"/>
    </xf>
    <xf numFmtId="164" fontId="12" fillId="2" borderId="10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/>
    </xf>
    <xf numFmtId="0" fontId="13" fillId="0" borderId="9" xfId="0" applyFont="1" applyBorder="1"/>
    <xf numFmtId="0" fontId="0" fillId="0" borderId="9" xfId="0" applyBorder="1"/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2" borderId="11" xfId="1" applyNumberFormat="1" applyFont="1" applyFill="1" applyBorder="1" applyAlignment="1">
      <alignment horizontal="left" vertical="center" wrapText="1"/>
    </xf>
    <xf numFmtId="0" fontId="14" fillId="2" borderId="12" xfId="1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4" borderId="11" xfId="1" applyNumberFormat="1" applyFont="1" applyFill="1" applyBorder="1" applyAlignment="1">
      <alignment horizontal="left" vertical="center" wrapText="1"/>
    </xf>
    <xf numFmtId="0" fontId="14" fillId="4" borderId="12" xfId="1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">
    <cellStyle name="Migliaia 2" xfId="2"/>
    <cellStyle name="Normale" xfId="0" builtinId="0"/>
    <cellStyle name="Normale 2" xfId="1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topLeftCell="A16" zoomScale="80" zoomScaleNormal="80" workbookViewId="0">
      <selection sqref="A1:M1"/>
    </sheetView>
  </sheetViews>
  <sheetFormatPr defaultRowHeight="15"/>
  <cols>
    <col min="1" max="1" width="28.5703125" customWidth="1"/>
    <col min="2" max="2" width="24.42578125" customWidth="1"/>
    <col min="3" max="3" width="22.85546875" customWidth="1"/>
    <col min="4" max="4" width="13.28515625" style="1" customWidth="1"/>
    <col min="5" max="5" width="12.5703125" style="1" customWidth="1"/>
    <col min="6" max="8" width="20.7109375" customWidth="1"/>
    <col min="9" max="9" width="12.7109375" customWidth="1"/>
    <col min="10" max="10" width="15.28515625" customWidth="1"/>
    <col min="11" max="13" width="20.7109375" customWidth="1"/>
  </cols>
  <sheetData>
    <row r="1" spans="1:13" ht="40.9" customHeight="1">
      <c r="A1" s="76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66.599999999999994" customHeight="1">
      <c r="A2" s="52" t="s">
        <v>8</v>
      </c>
      <c r="B2" s="48" t="s">
        <v>9</v>
      </c>
      <c r="C2" s="48" t="s">
        <v>10</v>
      </c>
      <c r="D2" s="49" t="s">
        <v>11</v>
      </c>
      <c r="E2" s="48" t="s">
        <v>12</v>
      </c>
      <c r="F2" s="50" t="s">
        <v>60</v>
      </c>
      <c r="G2" s="50" t="s">
        <v>61</v>
      </c>
      <c r="H2" s="51" t="s">
        <v>62</v>
      </c>
      <c r="I2" s="49" t="s">
        <v>16</v>
      </c>
      <c r="J2" s="49" t="s">
        <v>56</v>
      </c>
      <c r="K2" s="50" t="s">
        <v>57</v>
      </c>
      <c r="L2" s="50" t="s">
        <v>58</v>
      </c>
      <c r="M2" s="53" t="s">
        <v>59</v>
      </c>
    </row>
    <row r="3" spans="1:13" s="17" customFormat="1" ht="35.1" customHeight="1">
      <c r="A3" s="28" t="s">
        <v>22</v>
      </c>
      <c r="B3" s="2" t="s">
        <v>23</v>
      </c>
      <c r="C3" s="3" t="s">
        <v>21</v>
      </c>
      <c r="D3" s="11">
        <v>14</v>
      </c>
      <c r="E3" s="12" t="s">
        <v>3</v>
      </c>
      <c r="F3" s="13">
        <v>185225.9</v>
      </c>
      <c r="G3" s="6">
        <v>9655.5</v>
      </c>
      <c r="H3" s="8">
        <v>175570.4</v>
      </c>
      <c r="I3" s="9">
        <v>29</v>
      </c>
      <c r="J3" s="9">
        <v>43</v>
      </c>
      <c r="K3" s="10">
        <v>568908.12</v>
      </c>
      <c r="L3" s="10">
        <v>29656.18</v>
      </c>
      <c r="M3" s="29">
        <f>K3-L3</f>
        <v>539251.93999999994</v>
      </c>
    </row>
    <row r="4" spans="1:13" s="17" customFormat="1" ht="35.1" customHeight="1">
      <c r="A4" s="30" t="s">
        <v>24</v>
      </c>
      <c r="B4" s="2" t="s">
        <v>25</v>
      </c>
      <c r="C4" s="3" t="s">
        <v>26</v>
      </c>
      <c r="D4" s="5">
        <v>40</v>
      </c>
      <c r="E4" s="4" t="s">
        <v>3</v>
      </c>
      <c r="F4" s="6">
        <v>598600</v>
      </c>
      <c r="G4" s="6">
        <v>29980</v>
      </c>
      <c r="H4" s="7">
        <v>568620</v>
      </c>
      <c r="I4" s="9">
        <v>76</v>
      </c>
      <c r="J4" s="9">
        <v>116</v>
      </c>
      <c r="K4" s="10">
        <v>1735940</v>
      </c>
      <c r="L4" s="10">
        <v>86847</v>
      </c>
      <c r="M4" s="29">
        <v>1649093</v>
      </c>
    </row>
    <row r="5" spans="1:13" s="17" customFormat="1" ht="35.1" customHeight="1">
      <c r="A5" s="28" t="s">
        <v>27</v>
      </c>
      <c r="B5" s="2" t="s">
        <v>28</v>
      </c>
      <c r="C5" s="3" t="s">
        <v>29</v>
      </c>
      <c r="D5" s="11">
        <v>20</v>
      </c>
      <c r="E5" s="12" t="s">
        <v>3</v>
      </c>
      <c r="F5" s="13">
        <v>292000</v>
      </c>
      <c r="G5" s="6">
        <v>14600</v>
      </c>
      <c r="H5" s="8">
        <v>277400</v>
      </c>
      <c r="I5" s="9">
        <v>5</v>
      </c>
      <c r="J5" s="9">
        <v>25</v>
      </c>
      <c r="K5" s="10">
        <v>365000</v>
      </c>
      <c r="L5" s="10">
        <f>+K5*0.05</f>
        <v>18250</v>
      </c>
      <c r="M5" s="29">
        <f>+K5-L5</f>
        <v>346750</v>
      </c>
    </row>
    <row r="6" spans="1:13" s="17" customFormat="1" ht="35.1" customHeight="1">
      <c r="A6" s="30" t="s">
        <v>30</v>
      </c>
      <c r="B6" s="2" t="s">
        <v>30</v>
      </c>
      <c r="C6" s="3" t="s">
        <v>31</v>
      </c>
      <c r="D6" s="5">
        <v>193</v>
      </c>
      <c r="E6" s="4" t="s">
        <v>3</v>
      </c>
      <c r="F6" s="6">
        <v>2618580</v>
      </c>
      <c r="G6" s="6">
        <v>130929</v>
      </c>
      <c r="H6" s="7">
        <v>2487651</v>
      </c>
      <c r="I6" s="18">
        <f>1350-D6</f>
        <v>1157</v>
      </c>
      <c r="J6" s="9">
        <v>1350</v>
      </c>
      <c r="K6" s="10">
        <v>18315516.57</v>
      </c>
      <c r="L6" s="10">
        <v>915775.87</v>
      </c>
      <c r="M6" s="29">
        <v>17399740.699999999</v>
      </c>
    </row>
    <row r="7" spans="1:13" s="17" customFormat="1" ht="35.1" customHeight="1">
      <c r="A7" s="31" t="s">
        <v>30</v>
      </c>
      <c r="B7" s="20" t="s">
        <v>30</v>
      </c>
      <c r="C7" s="21" t="s">
        <v>31</v>
      </c>
      <c r="D7" s="18">
        <v>152</v>
      </c>
      <c r="E7" s="19" t="s">
        <v>32</v>
      </c>
      <c r="F7" s="6">
        <v>2995920</v>
      </c>
      <c r="G7" s="6">
        <v>149796</v>
      </c>
      <c r="H7" s="6">
        <v>2995920</v>
      </c>
      <c r="I7" s="18">
        <v>198</v>
      </c>
      <c r="J7" s="18">
        <v>350</v>
      </c>
      <c r="K7" s="10">
        <v>6898500</v>
      </c>
      <c r="L7" s="10">
        <v>344925</v>
      </c>
      <c r="M7" s="29">
        <v>6898500</v>
      </c>
    </row>
    <row r="8" spans="1:13" s="17" customFormat="1" ht="35.1" customHeight="1">
      <c r="A8" s="32" t="s">
        <v>2</v>
      </c>
      <c r="B8" s="2" t="s">
        <v>1</v>
      </c>
      <c r="C8" s="3" t="s">
        <v>0</v>
      </c>
      <c r="D8" s="11">
        <v>15</v>
      </c>
      <c r="E8" s="12" t="s">
        <v>3</v>
      </c>
      <c r="F8" s="13">
        <v>234320</v>
      </c>
      <c r="G8" s="6">
        <v>12620</v>
      </c>
      <c r="H8" s="8">
        <v>221700</v>
      </c>
      <c r="I8" s="9">
        <v>4</v>
      </c>
      <c r="J8" s="9">
        <v>19</v>
      </c>
      <c r="K8" s="10">
        <v>255206.39999999999</v>
      </c>
      <c r="L8" s="10">
        <v>13541.6</v>
      </c>
      <c r="M8" s="29">
        <v>241664.8</v>
      </c>
    </row>
    <row r="9" spans="1:13" s="17" customFormat="1" ht="35.1" customHeight="1">
      <c r="A9" s="30" t="s">
        <v>33</v>
      </c>
      <c r="B9" s="15" t="s">
        <v>33</v>
      </c>
      <c r="C9" s="15" t="s">
        <v>34</v>
      </c>
      <c r="D9" s="5">
        <v>36</v>
      </c>
      <c r="E9" s="4" t="s">
        <v>3</v>
      </c>
      <c r="F9" s="6">
        <v>562929</v>
      </c>
      <c r="G9" s="6">
        <v>28146.45</v>
      </c>
      <c r="H9" s="7">
        <v>534782.55000000005</v>
      </c>
      <c r="I9" s="9">
        <v>14</v>
      </c>
      <c r="J9" s="9">
        <v>50</v>
      </c>
      <c r="K9" s="10">
        <v>781845.83</v>
      </c>
      <c r="L9" s="10">
        <v>39093</v>
      </c>
      <c r="M9" s="29">
        <v>742752.83</v>
      </c>
    </row>
    <row r="10" spans="1:13" s="17" customFormat="1" ht="35.1" customHeight="1">
      <c r="A10" s="28" t="s">
        <v>35</v>
      </c>
      <c r="B10" s="16" t="s">
        <v>30</v>
      </c>
      <c r="C10" s="16" t="s">
        <v>31</v>
      </c>
      <c r="D10" s="11">
        <v>30</v>
      </c>
      <c r="E10" s="12" t="s">
        <v>3</v>
      </c>
      <c r="F10" s="13">
        <v>426482</v>
      </c>
      <c r="G10" s="6">
        <v>21332</v>
      </c>
      <c r="H10" s="8">
        <v>405150</v>
      </c>
      <c r="I10" s="9">
        <v>12</v>
      </c>
      <c r="J10" s="9">
        <v>42</v>
      </c>
      <c r="K10" s="63">
        <v>597074.80000000005</v>
      </c>
      <c r="L10" s="63">
        <v>29864.799999999999</v>
      </c>
      <c r="M10" s="64">
        <v>567210</v>
      </c>
    </row>
    <row r="11" spans="1:13" s="17" customFormat="1" ht="35.1" customHeight="1">
      <c r="A11" s="28" t="s">
        <v>36</v>
      </c>
      <c r="B11" s="16" t="s">
        <v>37</v>
      </c>
      <c r="C11" s="16" t="s">
        <v>38</v>
      </c>
      <c r="D11" s="11">
        <v>20</v>
      </c>
      <c r="E11" s="12" t="s">
        <v>3</v>
      </c>
      <c r="F11" s="13">
        <v>299300</v>
      </c>
      <c r="G11" s="6">
        <v>15042.78</v>
      </c>
      <c r="H11" s="8">
        <v>284257.21999999997</v>
      </c>
      <c r="I11" s="9">
        <v>10</v>
      </c>
      <c r="J11" s="9">
        <v>30</v>
      </c>
      <c r="K11" s="10">
        <v>448950</v>
      </c>
      <c r="L11" s="10">
        <v>22600</v>
      </c>
      <c r="M11" s="29">
        <v>426350</v>
      </c>
    </row>
    <row r="12" spans="1:13" s="17" customFormat="1" ht="35.1" customHeight="1">
      <c r="A12" s="32" t="s">
        <v>5</v>
      </c>
      <c r="B12" s="2" t="s">
        <v>6</v>
      </c>
      <c r="C12" s="2" t="s">
        <v>7</v>
      </c>
      <c r="D12" s="9">
        <v>100</v>
      </c>
      <c r="E12" s="4" t="s">
        <v>3</v>
      </c>
      <c r="F12" s="6">
        <v>1449070</v>
      </c>
      <c r="G12" s="6">
        <v>72455</v>
      </c>
      <c r="H12" s="7">
        <v>1376615</v>
      </c>
      <c r="I12" s="5">
        <v>392</v>
      </c>
      <c r="J12" s="5">
        <v>492</v>
      </c>
      <c r="K12" s="10">
        <v>7129424.4000000004</v>
      </c>
      <c r="L12" s="10">
        <v>356471.22</v>
      </c>
      <c r="M12" s="29">
        <v>6772953.1799999997</v>
      </c>
    </row>
    <row r="13" spans="1:13" s="17" customFormat="1" ht="35.1" customHeight="1">
      <c r="A13" s="30" t="s">
        <v>40</v>
      </c>
      <c r="B13" s="2" t="s">
        <v>41</v>
      </c>
      <c r="C13" s="2" t="s">
        <v>0</v>
      </c>
      <c r="D13" s="4">
        <v>39</v>
      </c>
      <c r="E13" s="14" t="s">
        <v>3</v>
      </c>
      <c r="F13" s="6">
        <v>662475</v>
      </c>
      <c r="G13" s="6">
        <v>33500</v>
      </c>
      <c r="H13" s="7">
        <v>628975</v>
      </c>
      <c r="I13" s="9">
        <v>18</v>
      </c>
      <c r="J13" s="4">
        <v>57</v>
      </c>
      <c r="K13" s="10">
        <v>904425</v>
      </c>
      <c r="L13" s="10">
        <v>45500</v>
      </c>
      <c r="M13" s="29">
        <v>858925</v>
      </c>
    </row>
    <row r="14" spans="1:13" s="17" customFormat="1" ht="35.1" customHeight="1">
      <c r="A14" s="30" t="s">
        <v>43</v>
      </c>
      <c r="B14" s="2" t="s">
        <v>44</v>
      </c>
      <c r="C14" s="2" t="s">
        <v>0</v>
      </c>
      <c r="D14" s="4">
        <v>10</v>
      </c>
      <c r="E14" s="14" t="s">
        <v>3</v>
      </c>
      <c r="F14" s="6">
        <v>172567.32</v>
      </c>
      <c r="G14" s="6">
        <v>19089.05</v>
      </c>
      <c r="H14" s="7">
        <f>+F14-G14</f>
        <v>153478.27000000002</v>
      </c>
      <c r="I14" s="9">
        <v>20</v>
      </c>
      <c r="J14" s="4">
        <f>+D14+I14</f>
        <v>30</v>
      </c>
      <c r="K14" s="10">
        <v>484849.56</v>
      </c>
      <c r="L14" s="10">
        <v>27489.05</v>
      </c>
      <c r="M14" s="29">
        <v>457360.51</v>
      </c>
    </row>
    <row r="15" spans="1:13" s="17" customFormat="1" ht="35.1" customHeight="1">
      <c r="A15" s="30" t="s">
        <v>54</v>
      </c>
      <c r="B15" s="2" t="s">
        <v>42</v>
      </c>
      <c r="C15" s="2" t="s">
        <v>31</v>
      </c>
      <c r="D15" s="4">
        <v>18</v>
      </c>
      <c r="E15" s="14" t="s">
        <v>3</v>
      </c>
      <c r="F15" s="6">
        <v>245902.72</v>
      </c>
      <c r="G15" s="6">
        <v>12327.72</v>
      </c>
      <c r="H15" s="7">
        <f>+F15-G15</f>
        <v>233575</v>
      </c>
      <c r="I15" s="9">
        <v>17</v>
      </c>
      <c r="J15" s="4">
        <v>35</v>
      </c>
      <c r="K15" s="63">
        <f>519127.96/38*35</f>
        <v>478144.17368421052</v>
      </c>
      <c r="L15" s="63">
        <f>K15*5/100</f>
        <v>23907.208684210527</v>
      </c>
      <c r="M15" s="64">
        <f>K15-L15</f>
        <v>454236.96499999997</v>
      </c>
    </row>
    <row r="16" spans="1:13" s="17" customFormat="1" ht="35.1" customHeight="1">
      <c r="A16" s="32" t="s">
        <v>55</v>
      </c>
      <c r="B16" s="2" t="s">
        <v>39</v>
      </c>
      <c r="C16" s="2" t="s">
        <v>4</v>
      </c>
      <c r="D16" s="11">
        <v>15</v>
      </c>
      <c r="E16" s="12" t="s">
        <v>3</v>
      </c>
      <c r="F16" s="13">
        <v>246375</v>
      </c>
      <c r="G16" s="6">
        <v>13000</v>
      </c>
      <c r="H16" s="8">
        <v>233375</v>
      </c>
      <c r="I16" s="18">
        <v>11</v>
      </c>
      <c r="J16" s="18">
        <v>26</v>
      </c>
      <c r="K16" s="65">
        <v>427050</v>
      </c>
      <c r="L16" s="65">
        <f>K16-M16</f>
        <v>22533.330000000016</v>
      </c>
      <c r="M16" s="66">
        <v>404516.67</v>
      </c>
    </row>
    <row r="17" spans="1:13" s="17" customFormat="1" ht="35.1" customHeight="1" thickBot="1">
      <c r="A17" s="60" t="s">
        <v>63</v>
      </c>
      <c r="B17" s="54"/>
      <c r="C17" s="54"/>
      <c r="D17" s="55"/>
      <c r="E17" s="56"/>
      <c r="F17" s="57"/>
      <c r="G17" s="58"/>
      <c r="H17" s="59"/>
      <c r="I17" s="61">
        <f>SUM(I3:I16)</f>
        <v>1963</v>
      </c>
      <c r="J17" s="61"/>
      <c r="K17" s="67"/>
      <c r="L17" s="67"/>
      <c r="M17" s="68"/>
    </row>
    <row r="18" spans="1:13" s="17" customFormat="1" ht="39.950000000000003" customHeight="1" thickBot="1">
      <c r="A18" s="80" t="s">
        <v>65</v>
      </c>
      <c r="B18" s="81"/>
      <c r="C18" s="81"/>
      <c r="D18" s="82"/>
      <c r="E18" s="82"/>
      <c r="F18" s="82"/>
      <c r="G18" s="82"/>
      <c r="H18" s="83"/>
      <c r="I18" s="72"/>
      <c r="J18" s="72"/>
      <c r="K18" s="72"/>
      <c r="L18" s="72"/>
      <c r="M18" s="73"/>
    </row>
    <row r="19" spans="1:13" ht="26.45" customHeight="1" thickBot="1">
      <c r="A19" s="79" t="s">
        <v>46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13" ht="58.9" customHeight="1">
      <c r="A20" s="22" t="s">
        <v>8</v>
      </c>
      <c r="B20" s="23" t="s">
        <v>9</v>
      </c>
      <c r="C20" s="23" t="s">
        <v>10</v>
      </c>
      <c r="D20" s="24" t="s">
        <v>11</v>
      </c>
      <c r="E20" s="23" t="s">
        <v>12</v>
      </c>
      <c r="F20" s="25" t="s">
        <v>13</v>
      </c>
      <c r="G20" s="25" t="s">
        <v>14</v>
      </c>
      <c r="H20" s="26" t="s">
        <v>15</v>
      </c>
      <c r="I20" s="24" t="s">
        <v>16</v>
      </c>
      <c r="J20" s="24" t="s">
        <v>17</v>
      </c>
      <c r="K20" s="25" t="s">
        <v>18</v>
      </c>
      <c r="L20" s="25" t="s">
        <v>19</v>
      </c>
      <c r="M20" s="27" t="s">
        <v>20</v>
      </c>
    </row>
    <row r="21" spans="1:13" ht="30.95" customHeight="1">
      <c r="A21" s="33" t="s">
        <v>47</v>
      </c>
      <c r="B21" s="34" t="s">
        <v>47</v>
      </c>
      <c r="C21" s="35" t="s">
        <v>48</v>
      </c>
      <c r="D21" s="39">
        <v>114</v>
      </c>
      <c r="E21" s="40" t="s">
        <v>3</v>
      </c>
      <c r="F21" s="41">
        <v>1531147.0000000002</v>
      </c>
      <c r="G21" s="41">
        <v>76557.350000000006</v>
      </c>
      <c r="H21" s="42">
        <v>1454589.6500000001</v>
      </c>
      <c r="I21" s="46">
        <v>-24</v>
      </c>
      <c r="J21" s="44">
        <v>90</v>
      </c>
      <c r="K21" s="47">
        <v>1208908.6000000001</v>
      </c>
      <c r="L21" s="47">
        <v>60472.6</v>
      </c>
      <c r="M21" s="47">
        <v>1148436</v>
      </c>
    </row>
    <row r="22" spans="1:13" ht="30.95" customHeight="1">
      <c r="A22" s="36" t="s">
        <v>49</v>
      </c>
      <c r="B22" s="37" t="s">
        <v>50</v>
      </c>
      <c r="C22" s="35" t="s">
        <v>4</v>
      </c>
      <c r="D22" s="39">
        <v>36</v>
      </c>
      <c r="E22" s="43" t="s">
        <v>3</v>
      </c>
      <c r="F22" s="41">
        <v>472219</v>
      </c>
      <c r="G22" s="41">
        <v>24400</v>
      </c>
      <c r="H22" s="42">
        <v>447819</v>
      </c>
      <c r="I22" s="46">
        <v>-6</v>
      </c>
      <c r="J22" s="45">
        <v>30</v>
      </c>
      <c r="K22" s="47">
        <v>383510.4</v>
      </c>
      <c r="L22" s="47">
        <v>19675.52</v>
      </c>
      <c r="M22" s="47">
        <v>373834.88400000002</v>
      </c>
    </row>
    <row r="23" spans="1:13" ht="30.95" customHeight="1">
      <c r="A23" s="38" t="s">
        <v>51</v>
      </c>
      <c r="B23" s="34" t="s">
        <v>52</v>
      </c>
      <c r="C23" s="35" t="s">
        <v>53</v>
      </c>
      <c r="D23" s="39">
        <v>45</v>
      </c>
      <c r="E23" s="40" t="s">
        <v>3</v>
      </c>
      <c r="F23" s="41">
        <v>681884</v>
      </c>
      <c r="G23" s="41">
        <v>138866.23999999999</v>
      </c>
      <c r="H23" s="42">
        <v>543017.76</v>
      </c>
      <c r="I23" s="46">
        <v>-25</v>
      </c>
      <c r="J23" s="44">
        <v>20</v>
      </c>
      <c r="K23" s="47">
        <v>255500</v>
      </c>
      <c r="L23" s="47">
        <v>12775</v>
      </c>
      <c r="M23" s="47">
        <v>242725</v>
      </c>
    </row>
    <row r="24" spans="1:13" ht="24" customHeight="1" thickBot="1">
      <c r="A24" s="70" t="s">
        <v>63</v>
      </c>
      <c r="B24" s="71"/>
      <c r="C24" s="71"/>
      <c r="D24" s="74"/>
      <c r="E24" s="75"/>
      <c r="F24" s="71"/>
      <c r="G24" s="71"/>
      <c r="H24" s="71"/>
      <c r="I24" s="69">
        <f>SUM(I21:I23)</f>
        <v>-55</v>
      </c>
      <c r="J24" s="62"/>
      <c r="K24" s="62"/>
      <c r="L24" s="62"/>
      <c r="M24" s="62"/>
    </row>
    <row r="25" spans="1:13" ht="39.950000000000003" customHeight="1" thickBot="1">
      <c r="A25" s="84" t="s">
        <v>64</v>
      </c>
      <c r="B25" s="85"/>
      <c r="C25" s="85"/>
      <c r="D25" s="86"/>
      <c r="E25" s="86"/>
      <c r="F25" s="86"/>
      <c r="G25" s="86"/>
      <c r="H25" s="87"/>
    </row>
  </sheetData>
  <mergeCells count="4">
    <mergeCell ref="A1:M1"/>
    <mergeCell ref="A19:M19"/>
    <mergeCell ref="A18:H18"/>
    <mergeCell ref="A25:H25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ART. 22 CO.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Antonello Rosatelli</dc:creator>
  <cp:lastModifiedBy>Rinaldi</cp:lastModifiedBy>
  <cp:lastPrinted>2017-06-27T10:55:20Z</cp:lastPrinted>
  <dcterms:created xsi:type="dcterms:W3CDTF">2017-01-24T09:40:04Z</dcterms:created>
  <dcterms:modified xsi:type="dcterms:W3CDTF">2017-07-07T09:39:23Z</dcterms:modified>
</cp:coreProperties>
</file>